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55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<sst xmlns="http://schemas.openxmlformats.org/spreadsheetml/2006/main" count="141" uniqueCount="78">
  <si>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2^6</t>
  </si>
  <si>
    <t>2^4</t>
  </si>
  <si>
    <t>2^2</t>
  </si>
  <si>
    <t>2^9</t>
  </si>
  <si>
    <t>* 1/5</t>
  </si>
  <si>
    <t>2^1</t>
  </si>
  <si>
    <t>2^3</t>
  </si>
  <si>
    <t>result</t>
  </si>
  <si>
    <t>Input string length:</t>
  </si>
  <si>
    <t>distance</t>
  </si>
  <si>
    <t>req. powers of 2</t>
  </si>
  <si>
    <t>note</t>
  </si>
  <si>
    <t>Derive intervals using geometric proportion</t>
  </si>
  <si>
    <t>2^7</t>
  </si>
  <si>
    <t>f#</t>
  </si>
  <si>
    <t>g</t>
  </si>
  <si>
    <t>d</t>
  </si>
  <si>
    <t>a</t>
  </si>
  <si>
    <t>e</t>
  </si>
  <si>
    <t>b</t>
  </si>
  <si>
    <t>harmonic</t>
  </si>
  <si>
    <r>
      <t>b</t>
    </r>
    <r>
      <rPr>
        <i/>
        <sz val="9"/>
        <rFont val="Geneva"/>
        <family val="0"/>
      </rPr>
      <t>b</t>
    </r>
  </si>
  <si>
    <t>f</t>
  </si>
  <si>
    <t>circle of 5ths</t>
  </si>
  <si>
    <t>chromatic scale</t>
  </si>
  <si>
    <t>2^(x/12)</t>
  </si>
  <si>
    <t>c</t>
  </si>
  <si>
    <t>g#</t>
  </si>
  <si>
    <t>d#</t>
  </si>
  <si>
    <t>c#</t>
  </si>
  <si>
    <t>a#</t>
  </si>
  <si>
    <t>Own system</t>
  </si>
  <si>
    <t>of c</t>
  </si>
  <si>
    <t>of g</t>
  </si>
  <si>
    <t>of f</t>
  </si>
  <si>
    <t>X2 = 8/9</t>
  </si>
  <si>
    <t>c'</t>
  </si>
  <si>
    <t>circle of fifths</t>
  </si>
  <si>
    <t>ratio</t>
  </si>
  <si>
    <t>string length</t>
  </si>
  <si>
    <t>(c)</t>
  </si>
  <si>
    <t>(g)</t>
  </si>
  <si>
    <t>from bridge (right)</t>
  </si>
  <si>
    <t>diff. in ratio</t>
  </si>
  <si>
    <t>mult. Adj. Diff.</t>
  </si>
  <si>
    <t>…</t>
  </si>
  <si>
    <t>classic tempered</t>
  </si>
  <si>
    <t>3^x</t>
  </si>
  <si>
    <t>1/(3^x)</t>
  </si>
  <si>
    <t>2^x</t>
  </si>
  <si>
    <t>mathematical comparisons</t>
  </si>
  <si>
    <t>chromatic</t>
  </si>
  <si>
    <t>2^(1/12)</t>
  </si>
  <si>
    <t>2^(5/12)</t>
  </si>
  <si>
    <t>2^(7/12)</t>
  </si>
  <si>
    <t>2^(11/12)</t>
  </si>
  <si>
    <t>2(2^0/3^0)</t>
  </si>
  <si>
    <t>2(2^11/3^7)</t>
  </si>
  <si>
    <t>2(2^3/3^2)</t>
  </si>
  <si>
    <t>2(2^14/3^9)</t>
  </si>
  <si>
    <t>2(2*2^6/3^4)</t>
  </si>
  <si>
    <t>2(2^17/3^11)</t>
  </si>
  <si>
    <t>2(2^9/3^6)</t>
  </si>
  <si>
    <t>2(2^1/3^1)</t>
  </si>
  <si>
    <t>2(2^12/3^8)</t>
  </si>
  <si>
    <t>2(2^4/3^3)</t>
  </si>
  <si>
    <t>2(2^15/3^10)</t>
  </si>
  <si>
    <t>2(2^7/3^5)</t>
  </si>
  <si>
    <t>2(2^19/3^12)</t>
  </si>
  <si>
    <t>2^(8/12) = 2^(2/3)</t>
  </si>
  <si>
    <t>2^(9/12) = 2^(3/4)</t>
  </si>
  <si>
    <t>2^(10/12) = 2^(5/6)</t>
  </si>
  <si>
    <t>2^(12/12) = 2</t>
  </si>
  <si>
    <t>2^(6/12) = 2^(1/2)</t>
  </si>
  <si>
    <t>2^(4/12) = 2^(1/3)</t>
  </si>
  <si>
    <t>2^(3/12) = 2^(1/4)</t>
  </si>
  <si>
    <t>2^(2/12) = 2^(1/6)</t>
  </si>
  <si>
    <t>2^(0/12) = 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</si>
</sst>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???/???"/>
    <numFmt numFmtId="173" formatCode="0.000000000E+00"/>
    <numFmt numFmtId="174" formatCode="0.0000"/>
    <numFmt numFmtId="175" formatCode="0.000000000"/>
    <numFmt numFmtId="176" formatCode="0.000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i/>
      <u val="single"/>
      <sz val="9"/>
      <color indexed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left"/>
    </xf>
    <xf numFmtId="172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left"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/>
    </xf>
    <xf numFmtId="174" fontId="0" fillId="2" borderId="0" xfId="0" applyNumberFormat="1" applyFont="1" applyFill="1" applyBorder="1" applyAlignment="1">
      <alignment horizontal="center"/>
    </xf>
    <xf numFmtId="172" fontId="0" fillId="2" borderId="0" xfId="0" applyNumberFormat="1" applyFont="1" applyFill="1" applyAlignment="1">
      <alignment horizontal="left"/>
    </xf>
    <xf numFmtId="17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14"/>
  <sheetViews>
    <sheetView tabSelected="1" workbookViewId="0" topLeftCell="B1">
      <selection activeCell="C114" sqref="C114"/>
    </sheetView>
  </sheetViews>
  <sheetFormatPr defaultColWidth="9.00390625" defaultRowHeight="12"/>
  <cols>
    <col min="1" max="1" width="18.375" style="10" customWidth="1"/>
    <col min="2" max="2" width="9.25390625" style="10" customWidth="1"/>
    <col min="3" max="3" width="19.75390625" style="10" customWidth="1"/>
    <col min="4" max="4" width="11.00390625" style="10" customWidth="1"/>
    <col min="5" max="5" width="0" style="11" hidden="1" customWidth="1"/>
    <col min="6" max="6" width="19.875" style="12" customWidth="1"/>
    <col min="7" max="7" width="13.875" style="13" customWidth="1"/>
    <col min="8" max="8" width="10.875" style="11" customWidth="1"/>
    <col min="9" max="9" width="13.375" style="11" customWidth="1"/>
    <col min="10" max="10" width="16.00390625" style="11" customWidth="1"/>
    <col min="11" max="11" width="15.875" style="11" customWidth="1"/>
    <col min="12" max="16384" width="10.875" style="11" customWidth="1"/>
  </cols>
  <sheetData>
    <row r="2" spans="1:7" s="2" customFormat="1" ht="12">
      <c r="A2" s="9" t="s">
        <v>12</v>
      </c>
      <c r="B2" s="9"/>
      <c r="C2" s="9"/>
      <c r="D2" s="9"/>
      <c r="E2" s="9"/>
      <c r="F2" s="9"/>
      <c r="G2" s="9"/>
    </row>
    <row r="3" ht="12.75" thickBot="1"/>
    <row r="4" spans="1:2" ht="12.75" thickBot="1">
      <c r="A4" s="6" t="s">
        <v>8</v>
      </c>
      <c r="B4" s="33">
        <v>100</v>
      </c>
    </row>
    <row r="5" spans="1:6" ht="12">
      <c r="A5" s="14"/>
      <c r="B5" s="14"/>
      <c r="C5" s="14"/>
      <c r="D5" s="14"/>
      <c r="E5" s="15"/>
      <c r="F5" s="16" t="s">
        <v>42</v>
      </c>
    </row>
    <row r="6" spans="1:7" ht="12">
      <c r="A6" s="3" t="s">
        <v>4</v>
      </c>
      <c r="B6" s="3"/>
      <c r="C6" s="3" t="s">
        <v>10</v>
      </c>
      <c r="D6" s="3" t="s">
        <v>7</v>
      </c>
      <c r="E6" s="4"/>
      <c r="F6" s="5" t="s">
        <v>9</v>
      </c>
      <c r="G6" s="2"/>
    </row>
    <row r="7" spans="1:6" ht="12">
      <c r="A7" s="14">
        <v>0.2</v>
      </c>
      <c r="B7" s="29">
        <v>4</v>
      </c>
      <c r="C7" s="14" t="s">
        <v>2</v>
      </c>
      <c r="D7" s="14">
        <f>A7*B7</f>
        <v>0.8</v>
      </c>
      <c r="E7" s="15"/>
      <c r="F7" s="17">
        <f>$B$4*D7</f>
        <v>80</v>
      </c>
    </row>
    <row r="8" spans="1:6" ht="12">
      <c r="A8" s="14">
        <v>0.04</v>
      </c>
      <c r="B8" s="29">
        <v>16</v>
      </c>
      <c r="C8" s="14" t="s">
        <v>1</v>
      </c>
      <c r="D8" s="14">
        <f aca="true" t="shared" si="0" ref="D8:D19">A8*B8</f>
        <v>0.64</v>
      </c>
      <c r="E8" s="15"/>
      <c r="F8" s="17">
        <f>$B$4*D8</f>
        <v>64</v>
      </c>
    </row>
    <row r="9" spans="1:6" ht="12">
      <c r="A9" s="14">
        <v>0.008</v>
      </c>
      <c r="B9" s="29">
        <v>64</v>
      </c>
      <c r="C9" s="14" t="s">
        <v>0</v>
      </c>
      <c r="D9" s="14">
        <f t="shared" si="0"/>
        <v>0.512</v>
      </c>
      <c r="E9" s="15"/>
      <c r="F9" s="17">
        <f>$B$4*D9</f>
        <v>51.2</v>
      </c>
    </row>
    <row r="10" spans="1:6" ht="12">
      <c r="A10" s="14">
        <v>0.0016</v>
      </c>
      <c r="B10" s="29">
        <v>512</v>
      </c>
      <c r="C10" s="14" t="s">
        <v>3</v>
      </c>
      <c r="D10" s="14">
        <f t="shared" si="0"/>
        <v>0.8192</v>
      </c>
      <c r="E10" s="15"/>
      <c r="F10" s="17">
        <f>$B$4*D10</f>
        <v>81.92</v>
      </c>
    </row>
    <row r="11" spans="1:6" ht="12">
      <c r="A11" s="14"/>
      <c r="B11" s="29"/>
      <c r="C11" s="14"/>
      <c r="D11" s="14"/>
      <c r="E11" s="15"/>
      <c r="F11" s="16"/>
    </row>
    <row r="12" spans="1:6" ht="12">
      <c r="A12" s="14"/>
      <c r="B12" s="29"/>
      <c r="C12" s="14"/>
      <c r="D12" s="14"/>
      <c r="E12" s="15"/>
      <c r="F12" s="16"/>
    </row>
    <row r="13" spans="1:7" ht="12">
      <c r="A13" s="3" t="s">
        <v>23</v>
      </c>
      <c r="B13" s="30"/>
      <c r="C13" s="3" t="s">
        <v>10</v>
      </c>
      <c r="D13" s="3" t="s">
        <v>7</v>
      </c>
      <c r="E13" s="4"/>
      <c r="F13" s="5" t="s">
        <v>9</v>
      </c>
      <c r="G13" s="2" t="s">
        <v>11</v>
      </c>
    </row>
    <row r="14" spans="1:7" ht="12">
      <c r="A14" s="14">
        <v>0.3333333333333333</v>
      </c>
      <c r="B14" s="29">
        <v>2</v>
      </c>
      <c r="C14" s="14" t="s">
        <v>5</v>
      </c>
      <c r="D14" s="14">
        <f t="shared" si="0"/>
        <v>0.6666666666666666</v>
      </c>
      <c r="E14" s="15"/>
      <c r="F14" s="18">
        <f aca="true" t="shared" si="1" ref="F14:F19">$B$4*D14</f>
        <v>66.66666666666666</v>
      </c>
      <c r="G14" s="19" t="s">
        <v>15</v>
      </c>
    </row>
    <row r="15" spans="1:7" ht="12">
      <c r="A15" s="14">
        <v>0.1111111111111111</v>
      </c>
      <c r="B15" s="29">
        <v>8</v>
      </c>
      <c r="C15" s="14" t="s">
        <v>6</v>
      </c>
      <c r="D15" s="14">
        <f t="shared" si="0"/>
        <v>0.8888888888888888</v>
      </c>
      <c r="E15" s="15"/>
      <c r="F15" s="18">
        <f t="shared" si="1"/>
        <v>88.88888888888889</v>
      </c>
      <c r="G15" s="19" t="s">
        <v>16</v>
      </c>
    </row>
    <row r="16" spans="1:7" ht="12">
      <c r="A16" s="14">
        <v>0.037037037037037035</v>
      </c>
      <c r="B16" s="29">
        <v>16</v>
      </c>
      <c r="C16" s="14" t="s">
        <v>1</v>
      </c>
      <c r="D16" s="14">
        <f t="shared" si="0"/>
        <v>0.5925925925925926</v>
      </c>
      <c r="E16" s="15"/>
      <c r="F16" s="18">
        <f t="shared" si="1"/>
        <v>59.25925925925925</v>
      </c>
      <c r="G16" s="19" t="s">
        <v>17</v>
      </c>
    </row>
    <row r="17" spans="1:7" ht="12">
      <c r="A17" s="14">
        <v>0.012345679012345678</v>
      </c>
      <c r="B17" s="29">
        <v>64</v>
      </c>
      <c r="C17" s="14" t="s">
        <v>0</v>
      </c>
      <c r="D17" s="14">
        <f t="shared" si="0"/>
        <v>0.7901234567901234</v>
      </c>
      <c r="E17" s="15"/>
      <c r="F17" s="18">
        <f t="shared" si="1"/>
        <v>79.01234567901234</v>
      </c>
      <c r="G17" s="19" t="s">
        <v>18</v>
      </c>
    </row>
    <row r="18" spans="1:7" ht="12">
      <c r="A18" s="14">
        <v>0.00411522633744856</v>
      </c>
      <c r="B18" s="29">
        <v>128</v>
      </c>
      <c r="C18" s="14" t="s">
        <v>13</v>
      </c>
      <c r="D18" s="14">
        <f t="shared" si="0"/>
        <v>0.5267489711934157</v>
      </c>
      <c r="E18" s="15"/>
      <c r="F18" s="18">
        <f t="shared" si="1"/>
        <v>52.674897119341566</v>
      </c>
      <c r="G18" s="19" t="s">
        <v>19</v>
      </c>
    </row>
    <row r="19" spans="1:7" ht="12">
      <c r="A19" s="10">
        <v>0.0013717421124828531</v>
      </c>
      <c r="B19" s="31">
        <v>512</v>
      </c>
      <c r="C19" s="10" t="s">
        <v>3</v>
      </c>
      <c r="D19" s="14">
        <f t="shared" si="0"/>
        <v>0.7023319615912208</v>
      </c>
      <c r="F19" s="18">
        <f t="shared" si="1"/>
        <v>70.23319615912207</v>
      </c>
      <c r="G19" s="19" t="s">
        <v>14</v>
      </c>
    </row>
    <row r="20" spans="2:7" ht="12">
      <c r="B20" s="31"/>
      <c r="D20" s="14"/>
      <c r="F20" s="20"/>
      <c r="G20" s="19"/>
    </row>
    <row r="21" spans="1:6" ht="12">
      <c r="A21" s="1" t="s">
        <v>24</v>
      </c>
      <c r="B21" s="31"/>
      <c r="C21" s="1" t="s">
        <v>25</v>
      </c>
      <c r="F21" s="5" t="s">
        <v>9</v>
      </c>
    </row>
    <row r="22" spans="2:6" ht="12" hidden="1">
      <c r="B22" s="31"/>
      <c r="F22" s="16"/>
    </row>
    <row r="23" spans="1:7" ht="12">
      <c r="A23" s="10">
        <v>0</v>
      </c>
      <c r="B23" s="31"/>
      <c r="C23" s="21">
        <f>(POWER(2,$A$23/12))</f>
        <v>1</v>
      </c>
      <c r="F23" s="17">
        <f>(($B$4)/2)*C23</f>
        <v>50</v>
      </c>
      <c r="G23" s="13" t="s">
        <v>26</v>
      </c>
    </row>
    <row r="24" spans="1:7" ht="12">
      <c r="A24" s="10">
        <v>1</v>
      </c>
      <c r="B24" s="31"/>
      <c r="C24" s="21">
        <f>(POWER(2,$A$24/12))</f>
        <v>1.0594630943592953</v>
      </c>
      <c r="F24" s="17">
        <f>(($B$4)/2)*C24</f>
        <v>52.97315471796477</v>
      </c>
      <c r="G24" s="13" t="s">
        <v>19</v>
      </c>
    </row>
    <row r="25" spans="1:7" ht="12">
      <c r="A25" s="10">
        <v>2</v>
      </c>
      <c r="B25" s="31"/>
      <c r="C25" s="21">
        <f>(POWER(2,$A$25/12))</f>
        <v>1.122462048309373</v>
      </c>
      <c r="F25" s="17">
        <f aca="true" t="shared" si="2" ref="F25:F35">(($B$4)/2)*C25</f>
        <v>56.12310241546865</v>
      </c>
      <c r="G25" s="13" t="s">
        <v>30</v>
      </c>
    </row>
    <row r="26" spans="1:7" s="24" customFormat="1" ht="12">
      <c r="A26" s="22">
        <v>3</v>
      </c>
      <c r="B26" s="32"/>
      <c r="C26" s="23">
        <f>(POWER(2,A26/12))</f>
        <v>1.189207115002721</v>
      </c>
      <c r="D26" s="22"/>
      <c r="F26" s="25">
        <f t="shared" si="2"/>
        <v>59.46035575013605</v>
      </c>
      <c r="G26" s="26" t="s">
        <v>17</v>
      </c>
    </row>
    <row r="27" spans="1:7" ht="12">
      <c r="A27" s="10">
        <v>4</v>
      </c>
      <c r="B27" s="31"/>
      <c r="C27" s="21">
        <f>(POWER(2,A27/12))</f>
        <v>1.2599210498948732</v>
      </c>
      <c r="F27" s="17">
        <f t="shared" si="2"/>
        <v>62.99605249474366</v>
      </c>
      <c r="G27" s="13" t="s">
        <v>27</v>
      </c>
    </row>
    <row r="28" spans="1:7" s="24" customFormat="1" ht="12">
      <c r="A28" s="22">
        <v>5</v>
      </c>
      <c r="B28" s="32"/>
      <c r="C28" s="23">
        <f aca="true" t="shared" si="3" ref="C28:C35">(POWER(2,A28/12))</f>
        <v>1.3348398541700344</v>
      </c>
      <c r="D28" s="22"/>
      <c r="F28" s="25">
        <f t="shared" si="2"/>
        <v>66.74199270850171</v>
      </c>
      <c r="G28" s="26" t="s">
        <v>15</v>
      </c>
    </row>
    <row r="29" spans="1:7" ht="12">
      <c r="A29" s="10">
        <v>6</v>
      </c>
      <c r="B29" s="31"/>
      <c r="C29" s="21">
        <f t="shared" si="3"/>
        <v>1.4142135623730951</v>
      </c>
      <c r="F29" s="17">
        <f t="shared" si="2"/>
        <v>70.71067811865476</v>
      </c>
      <c r="G29" s="13" t="s">
        <v>14</v>
      </c>
    </row>
    <row r="30" spans="1:7" ht="12">
      <c r="A30" s="10">
        <v>7</v>
      </c>
      <c r="B30" s="31"/>
      <c r="C30" s="21">
        <f t="shared" si="3"/>
        <v>1.4983070768766815</v>
      </c>
      <c r="F30" s="17">
        <f t="shared" si="2"/>
        <v>74.91535384383408</v>
      </c>
      <c r="G30" s="13" t="s">
        <v>22</v>
      </c>
    </row>
    <row r="31" spans="1:7" s="24" customFormat="1" ht="12">
      <c r="A31" s="22">
        <v>8</v>
      </c>
      <c r="B31" s="32"/>
      <c r="C31" s="23">
        <f t="shared" si="3"/>
        <v>1.5874010519681994</v>
      </c>
      <c r="D31" s="22"/>
      <c r="F31" s="25">
        <f t="shared" si="2"/>
        <v>79.37005259840997</v>
      </c>
      <c r="G31" s="26" t="s">
        <v>18</v>
      </c>
    </row>
    <row r="32" spans="1:7" ht="12">
      <c r="A32" s="10">
        <v>9</v>
      </c>
      <c r="B32" s="31"/>
      <c r="C32" s="21">
        <f t="shared" si="3"/>
        <v>1.681792830507429</v>
      </c>
      <c r="F32" s="17">
        <f t="shared" si="2"/>
        <v>84.08964152537145</v>
      </c>
      <c r="G32" s="13" t="s">
        <v>28</v>
      </c>
    </row>
    <row r="33" spans="1:7" s="24" customFormat="1" ht="12">
      <c r="A33" s="22">
        <v>10</v>
      </c>
      <c r="B33" s="32"/>
      <c r="C33" s="23">
        <f t="shared" si="3"/>
        <v>1.7817974362806785</v>
      </c>
      <c r="D33" s="22"/>
      <c r="F33" s="25">
        <f t="shared" si="2"/>
        <v>89.08987181403393</v>
      </c>
      <c r="G33" s="26" t="s">
        <v>16</v>
      </c>
    </row>
    <row r="34" spans="1:7" ht="12">
      <c r="A34" s="10">
        <v>11</v>
      </c>
      <c r="B34" s="31"/>
      <c r="C34" s="21">
        <f t="shared" si="3"/>
        <v>1.8877486253633868</v>
      </c>
      <c r="F34" s="17">
        <f t="shared" si="2"/>
        <v>94.38743126816934</v>
      </c>
      <c r="G34" s="13" t="s">
        <v>29</v>
      </c>
    </row>
    <row r="35" spans="1:7" ht="12">
      <c r="A35" s="10">
        <v>12</v>
      </c>
      <c r="B35" s="31"/>
      <c r="C35" s="21">
        <f t="shared" si="3"/>
        <v>2</v>
      </c>
      <c r="F35" s="17">
        <f t="shared" si="2"/>
        <v>100</v>
      </c>
      <c r="G35" s="13" t="s">
        <v>26</v>
      </c>
    </row>
    <row r="36" spans="2:6" ht="12">
      <c r="B36" s="31"/>
      <c r="F36" s="16"/>
    </row>
    <row r="37" spans="1:6" ht="12">
      <c r="A37" s="1" t="s">
        <v>31</v>
      </c>
      <c r="B37" s="31"/>
      <c r="F37" s="16"/>
    </row>
    <row r="38" ht="12" hidden="1">
      <c r="F38" s="16"/>
    </row>
    <row r="39" spans="1:7" ht="12">
      <c r="A39" s="10">
        <v>0.8</v>
      </c>
      <c r="B39" s="10" t="s">
        <v>32</v>
      </c>
      <c r="C39" s="10">
        <f>A39*1</f>
        <v>0.8</v>
      </c>
      <c r="F39" s="17">
        <f>$B$4*C39</f>
        <v>80</v>
      </c>
      <c r="G39" s="13" t="s">
        <v>18</v>
      </c>
    </row>
    <row r="40" spans="1:7" ht="12">
      <c r="A40" s="10">
        <v>0.75</v>
      </c>
      <c r="B40" s="10" t="s">
        <v>32</v>
      </c>
      <c r="C40" s="10">
        <f>A40*1</f>
        <v>0.75</v>
      </c>
      <c r="F40" s="17">
        <f aca="true" t="shared" si="4" ref="F40:F45">$B$4*C40</f>
        <v>75</v>
      </c>
      <c r="G40" s="13" t="s">
        <v>22</v>
      </c>
    </row>
    <row r="41" spans="1:7" ht="12">
      <c r="A41" s="10">
        <v>0.6666666666666666</v>
      </c>
      <c r="B41" s="10" t="s">
        <v>32</v>
      </c>
      <c r="C41" s="10">
        <f>A41*1</f>
        <v>0.6666666666666666</v>
      </c>
      <c r="F41" s="17">
        <f t="shared" si="4"/>
        <v>66.66666666666666</v>
      </c>
      <c r="G41" s="13" t="s">
        <v>15</v>
      </c>
    </row>
    <row r="42" spans="1:7" ht="12">
      <c r="A42" s="10">
        <v>0.5</v>
      </c>
      <c r="B42" s="10" t="s">
        <v>32</v>
      </c>
      <c r="C42" s="10">
        <f>A42*1</f>
        <v>0.5</v>
      </c>
      <c r="F42" s="17">
        <f t="shared" si="4"/>
        <v>50</v>
      </c>
      <c r="G42" s="13" t="s">
        <v>36</v>
      </c>
    </row>
    <row r="43" spans="1:7" ht="12">
      <c r="A43" s="10">
        <v>0.8</v>
      </c>
      <c r="B43" s="10" t="s">
        <v>33</v>
      </c>
      <c r="C43" s="10">
        <f>A43*2/3</f>
        <v>0.5333333333333333</v>
      </c>
      <c r="F43" s="17">
        <f t="shared" si="4"/>
        <v>53.333333333333336</v>
      </c>
      <c r="G43" s="13" t="s">
        <v>19</v>
      </c>
    </row>
    <row r="44" spans="1:7" ht="12">
      <c r="A44" s="10">
        <v>0.6666666666666666</v>
      </c>
      <c r="B44" s="10" t="s">
        <v>33</v>
      </c>
      <c r="C44" s="10">
        <f>A44*2/3</f>
        <v>0.4444444444444444</v>
      </c>
      <c r="D44" s="10" t="s">
        <v>35</v>
      </c>
      <c r="F44" s="17">
        <f>$B$4*2*C44</f>
        <v>88.88888888888889</v>
      </c>
      <c r="G44" s="13" t="s">
        <v>16</v>
      </c>
    </row>
    <row r="45" spans="1:7" ht="12">
      <c r="A45" s="10">
        <v>0.8</v>
      </c>
      <c r="B45" s="10" t="s">
        <v>34</v>
      </c>
      <c r="C45" s="10">
        <f>A45*3/4</f>
        <v>0.6000000000000001</v>
      </c>
      <c r="F45" s="17">
        <f t="shared" si="4"/>
        <v>60.00000000000001</v>
      </c>
      <c r="G45" s="13" t="s">
        <v>17</v>
      </c>
    </row>
    <row r="46" ht="12">
      <c r="F46" s="16"/>
    </row>
    <row r="47" spans="1:6" ht="12">
      <c r="A47" s="1" t="s">
        <v>46</v>
      </c>
      <c r="F47" s="16"/>
    </row>
    <row r="48" spans="3:7" ht="12">
      <c r="C48" s="10">
        <v>0.9375</v>
      </c>
      <c r="F48" s="17">
        <f>$B$4*C48</f>
        <v>93.75</v>
      </c>
      <c r="G48" s="13" t="s">
        <v>29</v>
      </c>
    </row>
    <row r="49" spans="3:7" ht="12">
      <c r="C49" s="10">
        <v>0.8888888888888888</v>
      </c>
      <c r="F49" s="17">
        <f aca="true" t="shared" si="5" ref="F49:F58">$B$4*C49</f>
        <v>88.88888888888889</v>
      </c>
      <c r="G49" s="13" t="s">
        <v>16</v>
      </c>
    </row>
    <row r="50" spans="3:7" ht="12">
      <c r="C50" s="10">
        <v>0.8333333333333334</v>
      </c>
      <c r="F50" s="17">
        <f t="shared" si="5"/>
        <v>83.33333333333334</v>
      </c>
      <c r="G50" s="13" t="s">
        <v>28</v>
      </c>
    </row>
    <row r="51" spans="3:7" ht="12">
      <c r="C51" s="10">
        <v>0.8</v>
      </c>
      <c r="F51" s="17">
        <f t="shared" si="5"/>
        <v>80</v>
      </c>
      <c r="G51" s="13" t="s">
        <v>18</v>
      </c>
    </row>
    <row r="52" spans="3:7" ht="12">
      <c r="C52" s="10">
        <v>0.75</v>
      </c>
      <c r="F52" s="17">
        <f t="shared" si="5"/>
        <v>75</v>
      </c>
      <c r="G52" s="13" t="s">
        <v>22</v>
      </c>
    </row>
    <row r="53" ht="12">
      <c r="F53" s="17"/>
    </row>
    <row r="54" spans="3:7" ht="12">
      <c r="C54" s="10">
        <v>0.6666666666666666</v>
      </c>
      <c r="F54" s="17">
        <f t="shared" si="5"/>
        <v>66.66666666666666</v>
      </c>
      <c r="G54" s="13" t="s">
        <v>15</v>
      </c>
    </row>
    <row r="55" spans="3:7" ht="12">
      <c r="C55" s="10">
        <v>0.625</v>
      </c>
      <c r="F55" s="17">
        <f t="shared" si="5"/>
        <v>62.5</v>
      </c>
      <c r="G55" s="13" t="s">
        <v>27</v>
      </c>
    </row>
    <row r="56" spans="3:7" ht="12">
      <c r="C56" s="10">
        <v>0.6</v>
      </c>
      <c r="F56" s="17">
        <f t="shared" si="5"/>
        <v>60</v>
      </c>
      <c r="G56" s="13" t="s">
        <v>17</v>
      </c>
    </row>
    <row r="57" ht="12">
      <c r="F57" s="17"/>
    </row>
    <row r="58" spans="3:7" ht="12">
      <c r="C58" s="10">
        <v>0.5333333333333333</v>
      </c>
      <c r="F58" s="17">
        <f t="shared" si="5"/>
        <v>53.333333333333336</v>
      </c>
      <c r="G58" s="13" t="s">
        <v>19</v>
      </c>
    </row>
    <row r="59" ht="12">
      <c r="F59" s="17"/>
    </row>
    <row r="60" spans="1:6" ht="12">
      <c r="A60" s="1" t="s">
        <v>20</v>
      </c>
      <c r="F60" s="17"/>
    </row>
    <row r="61" spans="1:6" ht="12">
      <c r="A61" s="10">
        <v>0.5</v>
      </c>
      <c r="F61" s="17"/>
    </row>
    <row r="62" spans="1:7" ht="12">
      <c r="A62" s="10">
        <v>0.3333333333333333</v>
      </c>
      <c r="B62" s="31">
        <v>2</v>
      </c>
      <c r="D62" s="10">
        <v>0.6666666666666666</v>
      </c>
      <c r="F62" s="17">
        <f aca="true" t="shared" si="6" ref="F62:F78">$B$4*D62</f>
        <v>66.66666666666666</v>
      </c>
      <c r="G62" s="13" t="s">
        <v>15</v>
      </c>
    </row>
    <row r="63" spans="1:6" ht="12">
      <c r="A63" s="10">
        <v>0.25</v>
      </c>
      <c r="B63" s="31"/>
      <c r="F63" s="17"/>
    </row>
    <row r="64" spans="1:7" ht="12">
      <c r="A64" s="10">
        <v>0.2</v>
      </c>
      <c r="B64" s="31">
        <v>4</v>
      </c>
      <c r="D64" s="10">
        <v>0.8</v>
      </c>
      <c r="F64" s="17">
        <f t="shared" si="6"/>
        <v>80</v>
      </c>
      <c r="G64" s="13" t="s">
        <v>18</v>
      </c>
    </row>
    <row r="65" spans="1:6" ht="12">
      <c r="A65" s="10">
        <v>0.16666666666666666</v>
      </c>
      <c r="B65" s="31"/>
      <c r="F65" s="17"/>
    </row>
    <row r="66" spans="1:7" ht="12">
      <c r="A66" s="10">
        <v>0.14285714285714285</v>
      </c>
      <c r="B66" s="31">
        <v>4</v>
      </c>
      <c r="D66" s="10">
        <v>0.5714285714285714</v>
      </c>
      <c r="F66" s="17">
        <f t="shared" si="6"/>
        <v>57.14285714285714</v>
      </c>
      <c r="G66" s="13" t="s">
        <v>21</v>
      </c>
    </row>
    <row r="67" spans="1:6" ht="12">
      <c r="A67" s="10">
        <v>0.125</v>
      </c>
      <c r="B67" s="31"/>
      <c r="F67" s="17"/>
    </row>
    <row r="68" spans="1:7" ht="12">
      <c r="A68" s="10">
        <v>0.1111111111111111</v>
      </c>
      <c r="B68" s="31">
        <v>8</v>
      </c>
      <c r="D68" s="10">
        <v>0.8888888888888888</v>
      </c>
      <c r="F68" s="17">
        <f t="shared" si="6"/>
        <v>88.88888888888889</v>
      </c>
      <c r="G68" s="13" t="s">
        <v>16</v>
      </c>
    </row>
    <row r="69" spans="1:6" ht="12">
      <c r="A69" s="10">
        <v>0.1</v>
      </c>
      <c r="B69" s="31"/>
      <c r="F69" s="17"/>
    </row>
    <row r="70" spans="1:6" ht="12">
      <c r="A70" s="10">
        <v>0.09090909090909091</v>
      </c>
      <c r="B70" s="31">
        <v>8</v>
      </c>
      <c r="D70" s="10">
        <v>0.7272727272727273</v>
      </c>
      <c r="F70" s="17">
        <f t="shared" si="6"/>
        <v>72.72727272727273</v>
      </c>
    </row>
    <row r="71" spans="1:6" ht="12">
      <c r="A71" s="10">
        <v>0.08333333333333333</v>
      </c>
      <c r="B71" s="31"/>
      <c r="F71" s="17"/>
    </row>
    <row r="72" spans="1:6" ht="12">
      <c r="A72" s="10">
        <v>0.07692307692307693</v>
      </c>
      <c r="B72" s="31">
        <v>8</v>
      </c>
      <c r="D72" s="10">
        <v>0.6153846153846154</v>
      </c>
      <c r="F72" s="17">
        <f t="shared" si="6"/>
        <v>61.53846153846154</v>
      </c>
    </row>
    <row r="73" spans="1:6" ht="12">
      <c r="A73" s="10">
        <v>0.07142857142857142</v>
      </c>
      <c r="B73" s="31"/>
      <c r="F73" s="17"/>
    </row>
    <row r="74" spans="1:6" ht="12">
      <c r="A74" s="10">
        <v>0.06666666666666667</v>
      </c>
      <c r="B74" s="31">
        <v>8</v>
      </c>
      <c r="D74" s="10">
        <v>0.5333333333333333</v>
      </c>
      <c r="F74" s="17">
        <f t="shared" si="6"/>
        <v>53.333333333333336</v>
      </c>
    </row>
    <row r="75" spans="1:6" ht="12">
      <c r="A75" s="10">
        <v>0.0625</v>
      </c>
      <c r="B75" s="31"/>
      <c r="F75" s="17"/>
    </row>
    <row r="76" spans="1:6" ht="12">
      <c r="A76" s="10">
        <v>0.058823529411764705</v>
      </c>
      <c r="B76" s="31">
        <v>16</v>
      </c>
      <c r="D76" s="10">
        <v>0.9411764705882353</v>
      </c>
      <c r="F76" s="17">
        <f t="shared" si="6"/>
        <v>94.11764705882352</v>
      </c>
    </row>
    <row r="77" spans="1:6" ht="12">
      <c r="A77" s="10">
        <v>0.05555555555555555</v>
      </c>
      <c r="B77" s="31"/>
      <c r="F77" s="17"/>
    </row>
    <row r="78" spans="1:6" ht="12">
      <c r="A78" s="10">
        <v>0.05263157894736842</v>
      </c>
      <c r="B78" s="31">
        <v>16</v>
      </c>
      <c r="D78" s="10">
        <v>0.8421052631578947</v>
      </c>
      <c r="F78" s="17">
        <f t="shared" si="6"/>
        <v>84.21052631578947</v>
      </c>
    </row>
    <row r="79" spans="1:6" ht="12">
      <c r="A79" s="10">
        <v>0.05</v>
      </c>
      <c r="B79" s="31"/>
      <c r="F79" s="16"/>
    </row>
    <row r="80" spans="2:6" ht="12">
      <c r="B80" s="31"/>
      <c r="F80" s="16"/>
    </row>
    <row r="81" spans="1:10" ht="12">
      <c r="A81" s="1" t="s">
        <v>37</v>
      </c>
      <c r="B81" s="34"/>
      <c r="C81" s="1"/>
      <c r="D81" s="1"/>
      <c r="E81" s="7"/>
      <c r="F81" s="8"/>
      <c r="G81" s="2"/>
      <c r="H81" s="7"/>
      <c r="I81" s="7"/>
      <c r="J81" s="7"/>
    </row>
    <row r="82" spans="1:10" ht="12">
      <c r="A82" s="1"/>
      <c r="B82" s="35" t="s">
        <v>47</v>
      </c>
      <c r="C82" s="35" t="s">
        <v>48</v>
      </c>
      <c r="D82" s="35" t="s">
        <v>49</v>
      </c>
      <c r="E82" s="7"/>
      <c r="F82" s="37" t="s">
        <v>38</v>
      </c>
      <c r="G82" s="35" t="s">
        <v>39</v>
      </c>
      <c r="H82" s="35" t="s">
        <v>11</v>
      </c>
      <c r="I82" s="35" t="s">
        <v>43</v>
      </c>
      <c r="J82" s="35" t="s">
        <v>44</v>
      </c>
    </row>
    <row r="83" spans="1:10" ht="12">
      <c r="A83" s="27">
        <v>1</v>
      </c>
      <c r="B83" s="39">
        <v>0</v>
      </c>
      <c r="C83" s="38">
        <f>1/POWER(3,B83)</f>
        <v>1</v>
      </c>
      <c r="D83" s="39">
        <v>0</v>
      </c>
      <c r="F83" s="38">
        <f>C83*POWER(2,D83)</f>
        <v>1</v>
      </c>
      <c r="G83" s="36">
        <f>$B$4*F83</f>
        <v>100</v>
      </c>
      <c r="H83" s="27" t="s">
        <v>26</v>
      </c>
      <c r="I83" s="40">
        <f>(C35/2)-F83</f>
        <v>0</v>
      </c>
      <c r="J83" s="27"/>
    </row>
    <row r="84" spans="1:11" ht="12">
      <c r="A84" s="10">
        <v>0.3333333333333333</v>
      </c>
      <c r="B84" s="39">
        <v>1</v>
      </c>
      <c r="C84" s="38">
        <f>1/POWER(3,B84)</f>
        <v>0.3333333333333333</v>
      </c>
      <c r="D84" s="39">
        <v>1</v>
      </c>
      <c r="F84" s="38">
        <f>C84*POWER(2,D84)</f>
        <v>0.6666666666666666</v>
      </c>
      <c r="G84" s="36">
        <f>$B$4*F84</f>
        <v>66.66666666666666</v>
      </c>
      <c r="H84" s="27" t="s">
        <v>15</v>
      </c>
      <c r="I84" s="40">
        <f>(C28/2)-F84</f>
        <v>0.0007532604183505542</v>
      </c>
      <c r="J84" s="40">
        <f>I85*I84</f>
        <v>1.5139248227607356E-06</v>
      </c>
      <c r="K84" s="28"/>
    </row>
    <row r="85" spans="1:11" ht="12">
      <c r="A85" s="10">
        <v>0.1111111111111111</v>
      </c>
      <c r="B85" s="39">
        <v>2</v>
      </c>
      <c r="C85" s="38">
        <f aca="true" t="shared" si="7" ref="C85:C96">1/POWER(3,B85)</f>
        <v>0.1111111111111111</v>
      </c>
      <c r="D85" s="39">
        <v>3</v>
      </c>
      <c r="F85" s="38">
        <f aca="true" t="shared" si="8" ref="F85:F96">C85*POWER(2,D85)</f>
        <v>0.8888888888888888</v>
      </c>
      <c r="G85" s="36">
        <f aca="true" t="shared" si="9" ref="G85:G96">$B$4*F85</f>
        <v>88.88888888888889</v>
      </c>
      <c r="H85" s="27" t="s">
        <v>16</v>
      </c>
      <c r="I85" s="40">
        <f>(C33/2)-F85</f>
        <v>0.0020098292514504346</v>
      </c>
      <c r="J85" s="40">
        <f aca="true" t="shared" si="10" ref="J85:J96">I86*I85</f>
        <v>4.041696097282188E-06</v>
      </c>
      <c r="K85" s="28"/>
    </row>
    <row r="86" spans="1:11" ht="12">
      <c r="A86" s="10">
        <v>0.037037037037037035</v>
      </c>
      <c r="B86" s="39">
        <v>3</v>
      </c>
      <c r="C86" s="38">
        <f t="shared" si="7"/>
        <v>0.037037037037037035</v>
      </c>
      <c r="D86" s="39">
        <v>4</v>
      </c>
      <c r="F86" s="38">
        <f t="shared" si="8"/>
        <v>0.5925925925925926</v>
      </c>
      <c r="G86" s="36">
        <f t="shared" si="9"/>
        <v>59.25925925925925</v>
      </c>
      <c r="H86" s="27" t="s">
        <v>17</v>
      </c>
      <c r="I86" s="40">
        <f>(C26/2)-F86</f>
        <v>0.0020109649087679538</v>
      </c>
      <c r="J86" s="40">
        <f t="shared" si="10"/>
        <v>7.1933606253211435E-06</v>
      </c>
      <c r="K86" s="28"/>
    </row>
    <row r="87" spans="1:11" ht="12">
      <c r="A87" s="10">
        <v>0.0123456790123457</v>
      </c>
      <c r="B87" s="39">
        <v>4</v>
      </c>
      <c r="C87" s="38">
        <f t="shared" si="7"/>
        <v>0.012345679012345678</v>
      </c>
      <c r="D87" s="39">
        <v>6</v>
      </c>
      <c r="F87" s="38">
        <f t="shared" si="8"/>
        <v>0.7901234567901234</v>
      </c>
      <c r="G87" s="36">
        <f t="shared" si="9"/>
        <v>79.01234567901234</v>
      </c>
      <c r="H87" s="27" t="s">
        <v>18</v>
      </c>
      <c r="I87" s="40">
        <f>(C31/2)-F87</f>
        <v>0.0035770691939762678</v>
      </c>
      <c r="J87" s="40">
        <f t="shared" si="10"/>
        <v>1.0668880679043773E-05</v>
      </c>
      <c r="K87" s="28"/>
    </row>
    <row r="88" spans="1:11" ht="12">
      <c r="A88" s="10" t="s">
        <v>45</v>
      </c>
      <c r="B88" s="39">
        <v>5</v>
      </c>
      <c r="C88" s="38">
        <f t="shared" si="7"/>
        <v>0.00411522633744856</v>
      </c>
      <c r="D88" s="39">
        <v>7</v>
      </c>
      <c r="F88" s="38">
        <f t="shared" si="8"/>
        <v>0.5267489711934157</v>
      </c>
      <c r="G88" s="36">
        <f t="shared" si="9"/>
        <v>52.674897119341566</v>
      </c>
      <c r="H88" s="27" t="s">
        <v>19</v>
      </c>
      <c r="I88" s="40">
        <f>(C24/2)-F88</f>
        <v>0.0029825759862319723</v>
      </c>
      <c r="J88" s="40">
        <f t="shared" si="10"/>
        <v>1.4241262263611498E-05</v>
      </c>
      <c r="K88" s="28"/>
    </row>
    <row r="89" spans="2:11" ht="12">
      <c r="B89" s="39">
        <v>6</v>
      </c>
      <c r="C89" s="38">
        <f t="shared" si="7"/>
        <v>0.0013717421124828531</v>
      </c>
      <c r="D89" s="39">
        <v>9</v>
      </c>
      <c r="F89" s="38">
        <f t="shared" si="8"/>
        <v>0.7023319615912208</v>
      </c>
      <c r="G89" s="36">
        <f t="shared" si="9"/>
        <v>70.23319615912207</v>
      </c>
      <c r="H89" s="27" t="s">
        <v>14</v>
      </c>
      <c r="I89" s="40">
        <f>(C29/2)-F89</f>
        <v>0.004774819595326774</v>
      </c>
      <c r="J89" s="40">
        <f t="shared" si="10"/>
        <v>3.548501354473709E-05</v>
      </c>
      <c r="K89" s="28"/>
    </row>
    <row r="90" spans="2:11" ht="12">
      <c r="B90" s="39">
        <v>7</v>
      </c>
      <c r="C90" s="38">
        <f t="shared" si="7"/>
        <v>0.0004572473708276177</v>
      </c>
      <c r="D90" s="39">
        <v>11</v>
      </c>
      <c r="F90" s="38">
        <f t="shared" si="8"/>
        <v>0.9364426154549611</v>
      </c>
      <c r="G90" s="36">
        <f t="shared" si="9"/>
        <v>93.64426154549611</v>
      </c>
      <c r="H90" s="27" t="s">
        <v>29</v>
      </c>
      <c r="I90" s="40">
        <f>(C34/2)-F90</f>
        <v>0.0074316972267323145</v>
      </c>
      <c r="J90" s="40">
        <f t="shared" si="10"/>
        <v>4.2103894022304186E-05</v>
      </c>
      <c r="K90" s="28"/>
    </row>
    <row r="91" spans="2:11" ht="12">
      <c r="B91" s="39">
        <v>8</v>
      </c>
      <c r="C91" s="38">
        <f t="shared" si="7"/>
        <v>0.00015241579027587258</v>
      </c>
      <c r="D91" s="39">
        <v>12</v>
      </c>
      <c r="F91" s="38">
        <f t="shared" si="8"/>
        <v>0.6242950769699741</v>
      </c>
      <c r="G91" s="36">
        <f t="shared" si="9"/>
        <v>62.42950769699741</v>
      </c>
      <c r="H91" s="27" t="s">
        <v>27</v>
      </c>
      <c r="I91" s="40">
        <f>(C27/2)-F91</f>
        <v>0.00566544797746249</v>
      </c>
      <c r="J91" s="40">
        <f t="shared" si="10"/>
        <v>4.817318684217628E-05</v>
      </c>
      <c r="K91" s="28"/>
    </row>
    <row r="92" spans="2:11" ht="12">
      <c r="B92" s="39">
        <v>9</v>
      </c>
      <c r="C92" s="38">
        <f t="shared" si="7"/>
        <v>5.080526342529086E-05</v>
      </c>
      <c r="D92" s="39">
        <v>14</v>
      </c>
      <c r="F92" s="38">
        <f t="shared" si="8"/>
        <v>0.8323934359599654</v>
      </c>
      <c r="G92" s="36">
        <f t="shared" si="9"/>
        <v>83.23934359599654</v>
      </c>
      <c r="H92" s="27" t="s">
        <v>28</v>
      </c>
      <c r="I92" s="40">
        <f>(C32/2)-F92</f>
        <v>0.008502979293749102</v>
      </c>
      <c r="J92" s="40">
        <f t="shared" si="10"/>
        <v>5.3586343916731524E-05</v>
      </c>
      <c r="K92" s="28"/>
    </row>
    <row r="93" spans="2:11" ht="12">
      <c r="B93" s="39">
        <v>10</v>
      </c>
      <c r="C93" s="38">
        <f t="shared" si="7"/>
        <v>1.6935087808430286E-05</v>
      </c>
      <c r="D93" s="39">
        <v>15</v>
      </c>
      <c r="F93" s="38">
        <f t="shared" si="8"/>
        <v>0.5549289573066436</v>
      </c>
      <c r="G93" s="36">
        <f t="shared" si="9"/>
        <v>55.49289573066436</v>
      </c>
      <c r="H93" s="27" t="s">
        <v>30</v>
      </c>
      <c r="I93" s="40">
        <f>(C25/2)-F93</f>
        <v>0.006302066848042909</v>
      </c>
      <c r="J93" s="40">
        <f t="shared" si="10"/>
        <v>5.828316553801626E-05</v>
      </c>
      <c r="K93" s="28"/>
    </row>
    <row r="94" spans="2:11" ht="12">
      <c r="B94" s="39">
        <v>11</v>
      </c>
      <c r="C94" s="38">
        <f t="shared" si="7"/>
        <v>5.645029269476762E-06</v>
      </c>
      <c r="D94" s="39">
        <v>17</v>
      </c>
      <c r="F94" s="38">
        <f t="shared" si="8"/>
        <v>0.7399052764088582</v>
      </c>
      <c r="G94" s="36">
        <f t="shared" si="9"/>
        <v>73.99052764088582</v>
      </c>
      <c r="H94" s="27" t="s">
        <v>22</v>
      </c>
      <c r="I94" s="40">
        <f>(C30/2)-F94</f>
        <v>0.00924826202948259</v>
      </c>
      <c r="J94" s="40">
        <f t="shared" si="10"/>
        <v>0.0001244781985147718</v>
      </c>
      <c r="K94" s="28"/>
    </row>
    <row r="95" spans="2:11" ht="12">
      <c r="B95" s="39">
        <v>12</v>
      </c>
      <c r="C95" s="38">
        <f t="shared" si="7"/>
        <v>1.8816764231589208E-06</v>
      </c>
      <c r="D95" s="39">
        <v>19</v>
      </c>
      <c r="F95" s="38">
        <f t="shared" si="8"/>
        <v>0.9865403685451443</v>
      </c>
      <c r="G95" s="36">
        <f t="shared" si="9"/>
        <v>98.65403685451443</v>
      </c>
      <c r="H95" s="27" t="s">
        <v>40</v>
      </c>
      <c r="I95" s="40">
        <f>(C35/2)-F95</f>
        <v>0.013459631454855736</v>
      </c>
      <c r="J95" s="40">
        <f t="shared" si="10"/>
        <v>0.00013091306022088972</v>
      </c>
      <c r="K95" s="28"/>
    </row>
    <row r="96" spans="2:11" ht="12">
      <c r="B96" s="39">
        <v>13</v>
      </c>
      <c r="C96" s="38">
        <f t="shared" si="7"/>
        <v>6.272254743863069E-07</v>
      </c>
      <c r="D96" s="39">
        <v>20</v>
      </c>
      <c r="F96" s="38">
        <f t="shared" si="8"/>
        <v>0.6576935790300962</v>
      </c>
      <c r="G96" s="36">
        <f t="shared" si="9"/>
        <v>65.76935790300962</v>
      </c>
      <c r="H96" s="27" t="s">
        <v>41</v>
      </c>
      <c r="I96" s="40">
        <f>(C28/2)-F96</f>
        <v>0.009726348054921008</v>
      </c>
      <c r="J96" s="40">
        <f t="shared" si="10"/>
        <v>0</v>
      </c>
      <c r="K96" s="28"/>
    </row>
    <row r="97" ht="12">
      <c r="D97" s="27"/>
    </row>
    <row r="100" ht="12">
      <c r="B100" s="1" t="s">
        <v>50</v>
      </c>
    </row>
    <row r="101" spans="1:3" ht="12">
      <c r="A101" s="1" t="s">
        <v>37</v>
      </c>
      <c r="C101" s="1" t="s">
        <v>51</v>
      </c>
    </row>
    <row r="102" spans="1:3" ht="12">
      <c r="A102" s="13" t="s">
        <v>56</v>
      </c>
      <c r="B102" s="13" t="s">
        <v>26</v>
      </c>
      <c r="C102" s="13" t="s">
        <v>72</v>
      </c>
    </row>
    <row r="103" spans="1:3" ht="12">
      <c r="A103" s="13" t="s">
        <v>57</v>
      </c>
      <c r="B103" s="13" t="s">
        <v>29</v>
      </c>
      <c r="C103" s="13" t="s">
        <v>55</v>
      </c>
    </row>
    <row r="104" spans="1:3" ht="12">
      <c r="A104" s="13" t="s">
        <v>58</v>
      </c>
      <c r="B104" s="13" t="s">
        <v>16</v>
      </c>
      <c r="C104" s="13" t="s">
        <v>71</v>
      </c>
    </row>
    <row r="105" spans="1:3" ht="12">
      <c r="A105" s="13" t="s">
        <v>59</v>
      </c>
      <c r="B105" s="13" t="s">
        <v>28</v>
      </c>
      <c r="C105" s="13" t="s">
        <v>70</v>
      </c>
    </row>
    <row r="106" spans="1:3" ht="12">
      <c r="A106" s="13" t="s">
        <v>60</v>
      </c>
      <c r="B106" s="13" t="s">
        <v>18</v>
      </c>
      <c r="C106" s="13" t="s">
        <v>69</v>
      </c>
    </row>
    <row r="107" spans="1:3" ht="12">
      <c r="A107" s="13" t="s">
        <v>61</v>
      </c>
      <c r="B107" s="13" t="s">
        <v>22</v>
      </c>
      <c r="C107" s="13" t="s">
        <v>54</v>
      </c>
    </row>
    <row r="108" spans="1:3" ht="12">
      <c r="A108" s="13" t="s">
        <v>62</v>
      </c>
      <c r="B108" s="13" t="s">
        <v>14</v>
      </c>
      <c r="C108" s="13" t="s">
        <v>73</v>
      </c>
    </row>
    <row r="109" spans="1:3" ht="12">
      <c r="A109" s="13" t="s">
        <v>63</v>
      </c>
      <c r="B109" s="13" t="s">
        <v>15</v>
      </c>
      <c r="C109" s="13" t="s">
        <v>53</v>
      </c>
    </row>
    <row r="110" spans="1:3" ht="12">
      <c r="A110" s="13" t="s">
        <v>64</v>
      </c>
      <c r="B110" s="13" t="s">
        <v>27</v>
      </c>
      <c r="C110" s="13" t="s">
        <v>74</v>
      </c>
    </row>
    <row r="111" spans="1:3" ht="12">
      <c r="A111" s="13" t="s">
        <v>65</v>
      </c>
      <c r="B111" s="13" t="s">
        <v>17</v>
      </c>
      <c r="C111" s="13" t="s">
        <v>75</v>
      </c>
    </row>
    <row r="112" spans="1:3" ht="12">
      <c r="A112" s="13" t="s">
        <v>66</v>
      </c>
      <c r="B112" s="13" t="s">
        <v>30</v>
      </c>
      <c r="C112" s="13" t="s">
        <v>76</v>
      </c>
    </row>
    <row r="113" spans="1:3" ht="12">
      <c r="A113" s="13" t="s">
        <v>67</v>
      </c>
      <c r="B113" s="13" t="s">
        <v>19</v>
      </c>
      <c r="C113" s="13" t="s">
        <v>52</v>
      </c>
    </row>
    <row r="114" spans="1:3" ht="12">
      <c r="A114" s="13" t="s">
        <v>68</v>
      </c>
      <c r="B114" s="13" t="s">
        <v>40</v>
      </c>
      <c r="C114" s="13" t="s">
        <v>77</v>
      </c>
    </row>
  </sheetData>
  <printOptions/>
  <pageMargins left="0.75" right="0.75" top="1" bottom="1" header="0.5" footer="0.5"/>
  <pageSetup orientation="landscape" paperSize="9" scale="87"/>
  <rowBreaks count="4" manualBreakCount="4">
    <brk id="35" max="255" man="1"/>
    <brk id="59" max="255" man="1"/>
    <brk id="80" max="255" man="1"/>
    <brk id="9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 Turns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McPhee</dc:creator>
  <cp:keywords/>
  <dc:description/>
  <cp:lastModifiedBy>Dirk Bertels</cp:lastModifiedBy>
  <cp:lastPrinted>2003-07-31T05:35:27Z</cp:lastPrinted>
  <dcterms:created xsi:type="dcterms:W3CDTF">2003-07-30T03:15:34Z</dcterms:created>
  <dcterms:modified xsi:type="dcterms:W3CDTF">2005-08-12T05:01:07Z</dcterms:modified>
  <cp:category/>
  <cp:version/>
  <cp:contentType/>
  <cp:contentStatus/>
</cp:coreProperties>
</file>